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2 INFORMACIÓN PRESUPUESTAL\"/>
    </mc:Choice>
  </mc:AlternateContent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GTO'!$B$2:$J$92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3" i="1"/>
  <c r="I73" i="1" s="1"/>
  <c r="I72" i="1" s="1"/>
  <c r="H72" i="1"/>
  <c r="G72" i="1"/>
  <c r="F72" i="1"/>
  <c r="E72" i="1"/>
  <c r="D72" i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I64" i="1" s="1"/>
  <c r="H64" i="1"/>
  <c r="G64" i="1"/>
  <c r="F64" i="1"/>
  <c r="E64" i="1"/>
  <c r="D64" i="1"/>
  <c r="F63" i="1"/>
  <c r="I63" i="1" s="1"/>
  <c r="F62" i="1"/>
  <c r="I62" i="1" s="1"/>
  <c r="F61" i="1"/>
  <c r="I61" i="1" s="1"/>
  <c r="I60" i="1" s="1"/>
  <c r="H60" i="1"/>
  <c r="G60" i="1"/>
  <c r="F60" i="1"/>
  <c r="E60" i="1"/>
  <c r="D60" i="1"/>
  <c r="F59" i="1"/>
  <c r="I59" i="1" s="1"/>
  <c r="F55" i="1"/>
  <c r="I55" i="1" s="1"/>
  <c r="F54" i="1"/>
  <c r="I54" i="1" s="1"/>
  <c r="F53" i="1"/>
  <c r="I53" i="1" s="1"/>
  <c r="F52" i="1"/>
  <c r="I52" i="1" s="1"/>
  <c r="F51" i="1"/>
  <c r="I51" i="1" s="1"/>
  <c r="H50" i="1"/>
  <c r="G50" i="1"/>
  <c r="F50" i="1"/>
  <c r="E50" i="1"/>
  <c r="D50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H40" i="1"/>
  <c r="G40" i="1"/>
  <c r="F40" i="1"/>
  <c r="E40" i="1"/>
  <c r="D40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I30" i="1" s="1"/>
  <c r="H30" i="1"/>
  <c r="G30" i="1"/>
  <c r="F30" i="1"/>
  <c r="E30" i="1"/>
  <c r="D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I20" i="1" s="1"/>
  <c r="H20" i="1"/>
  <c r="G20" i="1"/>
  <c r="F20" i="1"/>
  <c r="E20" i="1"/>
  <c r="D20" i="1"/>
  <c r="I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H12" i="1"/>
  <c r="H84" i="1" s="1"/>
  <c r="G12" i="1"/>
  <c r="G84" i="1" s="1"/>
  <c r="F12" i="1"/>
  <c r="F84" i="1" s="1"/>
  <c r="E12" i="1"/>
  <c r="E84" i="1" s="1"/>
  <c r="D12" i="1"/>
  <c r="D84" i="1" s="1"/>
  <c r="B6" i="1"/>
  <c r="B3" i="1"/>
  <c r="I40" i="1" l="1"/>
  <c r="I84" i="1" s="1"/>
  <c r="I50" i="1"/>
  <c r="O58" i="1"/>
  <c r="O57" i="1"/>
  <c r="O56" i="1"/>
  <c r="O55" i="1"/>
  <c r="O54" i="1"/>
  <c r="O53" i="1"/>
  <c r="O52" i="1"/>
  <c r="O51" i="1"/>
  <c r="O50" i="1"/>
  <c r="N49" i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<sst xmlns="http://schemas.openxmlformats.org/spreadsheetml/2006/main" count="86" uniqueCount="86">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</sst>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b/>
      <sz val="7"/>
      <name val="Gotham Book"/>
      <family val="3"/>
    </font>
    <font>
      <sz val="7"/>
      <name val="Gotham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9" fontId="2" fillId="0" borderId="0" xfId="2" applyFont="1"/>
    <xf numFmtId="0" fontId="7" fillId="0" borderId="0" xfId="0" applyFont="1" applyBorder="1" applyAlignment="1">
      <alignment vertical="center" wrapText="1"/>
    </xf>
    <xf numFmtId="166" fontId="2" fillId="0" borderId="0" xfId="0" applyNumberFormat="1" applyFont="1"/>
    <xf numFmtId="164" fontId="2" fillId="0" borderId="0" xfId="0" applyNumberFormat="1" applyFont="1"/>
    <xf numFmtId="43" fontId="2" fillId="0" borderId="0" xfId="0" applyNumberFormat="1" applyFont="1" applyFill="1"/>
    <xf numFmtId="43" fontId="2" fillId="0" borderId="0" xfId="0" applyNumberFormat="1" applyFont="1"/>
    <xf numFmtId="0" fontId="2" fillId="3" borderId="0" xfId="0" applyFont="1" applyFill="1"/>
    <xf numFmtId="164" fontId="10" fillId="0" borderId="0" xfId="0" applyNumberFormat="1" applyFont="1"/>
    <xf numFmtId="10" fontId="10" fillId="0" borderId="0" xfId="2" applyNumberFormat="1" applyFont="1"/>
    <xf numFmtId="4" fontId="2" fillId="0" borderId="0" xfId="0" applyNumberFormat="1" applyFont="1"/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protection locked="0"/>
    </xf>
    <xf numFmtId="0" fontId="13" fillId="2" borderId="0" xfId="0" applyFont="1" applyFill="1" applyBorder="1" applyAlignment="1">
      <alignment horizontal="right" vertical="top"/>
    </xf>
    <xf numFmtId="0" fontId="14" fillId="4" borderId="0" xfId="0" applyFont="1" applyFill="1" applyBorder="1" applyAlignment="1" applyProtection="1">
      <alignment horizontal="center" vertical="top" wrapText="1"/>
      <protection locked="0"/>
    </xf>
    <xf numFmtId="0" fontId="14" fillId="4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Border="1"/>
    <xf numFmtId="37" fontId="3" fillId="0" borderId="0" xfId="1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 vertical="center" wrapText="1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4" fillId="0" borderId="0" xfId="0" applyFont="1" applyFill="1"/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9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4" fontId="9" fillId="0" borderId="17" xfId="1" applyNumberFormat="1" applyFont="1" applyFill="1" applyBorder="1" applyAlignment="1" applyProtection="1">
      <alignment horizontal="right"/>
      <protection locked="0"/>
    </xf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64" fontId="2" fillId="0" borderId="0" xfId="0" applyNumberFormat="1" applyFont="1" applyBorder="1"/>
    <xf numFmtId="43" fontId="2" fillId="0" borderId="0" xfId="0" applyNumberFormat="1" applyFont="1" applyBorder="1"/>
    <xf numFmtId="10" fontId="2" fillId="0" borderId="0" xfId="2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13319</xdr:colOff>
      <xdr:row>87</xdr:row>
      <xdr:rowOff>8665</xdr:rowOff>
    </xdr:from>
    <xdr:to>
      <xdr:col>8</xdr:col>
      <xdr:colOff>934315</xdr:colOff>
      <xdr:row>87</xdr:row>
      <xdr:rowOff>18184</xdr:rowOff>
    </xdr:to>
    <xdr:cxnSp macro="">
      <xdr:nvCxnSpPr>
        <xdr:cNvPr id="2" name="2 Conector recto"/>
        <xdr:cNvCxnSpPr/>
      </xdr:nvCxnSpPr>
      <xdr:spPr>
        <a:xfrm>
          <a:off x="8057614" y="15880779"/>
          <a:ext cx="2825996" cy="951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42429</xdr:colOff>
      <xdr:row>87</xdr:row>
      <xdr:rowOff>1732</xdr:rowOff>
    </xdr:from>
    <xdr:to>
      <xdr:col>2</xdr:col>
      <xdr:colOff>2997378</xdr:colOff>
      <xdr:row>87</xdr:row>
      <xdr:rowOff>1737</xdr:rowOff>
    </xdr:to>
    <xdr:cxnSp macro="">
      <xdr:nvCxnSpPr>
        <xdr:cNvPr id="3" name="5 Conector recto"/>
        <xdr:cNvCxnSpPr/>
      </xdr:nvCxnSpPr>
      <xdr:spPr>
        <a:xfrm flipV="1">
          <a:off x="908338" y="15873846"/>
          <a:ext cx="2954949" cy="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58882</xdr:colOff>
      <xdr:row>87</xdr:row>
      <xdr:rowOff>62346</xdr:rowOff>
    </xdr:from>
    <xdr:to>
      <xdr:col>2</xdr:col>
      <xdr:colOff>2854492</xdr:colOff>
      <xdr:row>91</xdr:row>
      <xdr:rowOff>90882</xdr:rowOff>
    </xdr:to>
    <xdr:sp macro="" textlink="">
      <xdr:nvSpPr>
        <xdr:cNvPr id="4" name="3 CuadroTexto">
          <a:extLst/>
        </xdr:cNvPr>
        <xdr:cNvSpPr txBox="1"/>
      </xdr:nvSpPr>
      <xdr:spPr>
        <a:xfrm>
          <a:off x="924791" y="15934460"/>
          <a:ext cx="2795610" cy="721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MIRZA NOEMI SALINAS ESCAMILLA</a:t>
          </a:r>
        </a:p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5</xdr:col>
      <xdr:colOff>958561</xdr:colOff>
      <xdr:row>87</xdr:row>
      <xdr:rowOff>0</xdr:rowOff>
    </xdr:from>
    <xdr:to>
      <xdr:col>9</xdr:col>
      <xdr:colOff>92103</xdr:colOff>
      <xdr:row>91</xdr:row>
      <xdr:rowOff>61691</xdr:rowOff>
    </xdr:to>
    <xdr:sp macro="" textlink="">
      <xdr:nvSpPr>
        <xdr:cNvPr id="5" name="8 CuadroTexto">
          <a:extLst/>
        </xdr:cNvPr>
        <xdr:cNvSpPr txBox="1"/>
      </xdr:nvSpPr>
      <xdr:spPr>
        <a:xfrm>
          <a:off x="7963766" y="15872114"/>
          <a:ext cx="3038792" cy="754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(Miles de pesos)</v>
          </cell>
        </row>
      </sheetData>
      <sheetData sheetId="8">
        <row r="5">
          <cell r="B5" t="str">
            <v xml:space="preserve">INGRESOS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tabSelected="1" view="pageBreakPreview" zoomScale="110" zoomScaleNormal="100" zoomScaleSheetLayoutView="110" workbookViewId="0">
      <selection activeCell="D54" sqref="D54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x14ac:dyDescent="0.15">
      <c r="B1" s="19"/>
      <c r="C1" s="19"/>
      <c r="D1" s="19"/>
      <c r="E1" s="19"/>
      <c r="F1" s="19"/>
      <c r="G1" s="19"/>
      <c r="H1" s="19"/>
      <c r="I1" s="19"/>
    </row>
    <row r="2" spans="2:13" ht="16.5" customHeight="1" thickBot="1" x14ac:dyDescent="0.2"/>
    <row r="3" spans="2:13" ht="16.5" customHeight="1" x14ac:dyDescent="0.15">
      <c r="B3" s="24" t="str">
        <f>+[1]INGRESOS!B5</f>
        <v xml:space="preserve">INGRESOS </v>
      </c>
      <c r="C3" s="25"/>
      <c r="D3" s="25"/>
      <c r="E3" s="25"/>
      <c r="F3" s="25"/>
      <c r="G3" s="25"/>
      <c r="H3" s="25"/>
      <c r="I3" s="26"/>
    </row>
    <row r="4" spans="2:13" ht="16.5" customHeight="1" x14ac:dyDescent="0.15">
      <c r="B4" s="27" t="s">
        <v>0</v>
      </c>
      <c r="C4" s="22"/>
      <c r="D4" s="22"/>
      <c r="E4" s="22"/>
      <c r="F4" s="22"/>
      <c r="G4" s="22"/>
      <c r="H4" s="22"/>
      <c r="I4" s="28"/>
    </row>
    <row r="5" spans="2:13" ht="16.5" customHeight="1" x14ac:dyDescent="0.15">
      <c r="B5" s="29" t="s">
        <v>1</v>
      </c>
      <c r="C5" s="20"/>
      <c r="D5" s="20"/>
      <c r="E5" s="20"/>
      <c r="F5" s="20"/>
      <c r="G5" s="20"/>
      <c r="H5" s="20"/>
      <c r="I5" s="30"/>
    </row>
    <row r="6" spans="2:13" ht="16.5" customHeight="1" x14ac:dyDescent="0.15">
      <c r="B6" s="29" t="str">
        <f>+'[1]ANALITICO ING'!B5:J5</f>
        <v>(Miles de pesos)</v>
      </c>
      <c r="C6" s="20"/>
      <c r="D6" s="20"/>
      <c r="E6" s="20"/>
      <c r="F6" s="20"/>
      <c r="G6" s="20"/>
      <c r="H6" s="20"/>
      <c r="I6" s="30"/>
    </row>
    <row r="7" spans="2:13" ht="9.75" customHeight="1" thickBot="1" x14ac:dyDescent="0.2">
      <c r="B7" s="31" t="s">
        <v>2</v>
      </c>
      <c r="C7" s="32"/>
      <c r="D7" s="32"/>
      <c r="E7" s="32"/>
      <c r="F7" s="32"/>
      <c r="G7" s="32"/>
      <c r="H7" s="32"/>
      <c r="I7" s="33"/>
    </row>
    <row r="8" spans="2:13" ht="13.5" customHeight="1" thickBot="1" x14ac:dyDescent="0.2">
      <c r="B8" s="34"/>
      <c r="C8" s="34"/>
      <c r="D8" s="34"/>
      <c r="E8" s="34"/>
      <c r="F8" s="34"/>
      <c r="G8" s="34"/>
      <c r="H8" s="34"/>
      <c r="I8" s="34"/>
    </row>
    <row r="9" spans="2:13" ht="24.75" customHeight="1" thickBot="1" x14ac:dyDescent="0.2">
      <c r="B9" s="35" t="s">
        <v>3</v>
      </c>
      <c r="C9" s="36"/>
      <c r="D9" s="37" t="s">
        <v>4</v>
      </c>
      <c r="E9" s="38"/>
      <c r="F9" s="38"/>
      <c r="G9" s="38"/>
      <c r="H9" s="39"/>
      <c r="I9" s="40" t="s">
        <v>5</v>
      </c>
    </row>
    <row r="10" spans="2:13" ht="14.25" customHeight="1" thickBot="1" x14ac:dyDescent="0.2">
      <c r="B10" s="41"/>
      <c r="C10" s="42"/>
      <c r="D10" s="43" t="s">
        <v>6</v>
      </c>
      <c r="E10" s="44" t="s">
        <v>7</v>
      </c>
      <c r="F10" s="43" t="s">
        <v>8</v>
      </c>
      <c r="G10" s="43" t="s">
        <v>9</v>
      </c>
      <c r="H10" s="43" t="s">
        <v>10</v>
      </c>
      <c r="I10" s="45"/>
    </row>
    <row r="11" spans="2:13" ht="14.25" customHeight="1" thickBot="1" x14ac:dyDescent="0.2">
      <c r="B11" s="46"/>
      <c r="C11" s="47"/>
      <c r="D11" s="48">
        <v>1</v>
      </c>
      <c r="E11" s="48">
        <v>2</v>
      </c>
      <c r="F11" s="48" t="s">
        <v>11</v>
      </c>
      <c r="G11" s="48">
        <v>4</v>
      </c>
      <c r="H11" s="48">
        <v>5</v>
      </c>
      <c r="I11" s="48" t="s">
        <v>12</v>
      </c>
      <c r="K11" s="2"/>
    </row>
    <row r="12" spans="2:13" ht="14.25" customHeight="1" x14ac:dyDescent="0.15">
      <c r="B12" s="49" t="s">
        <v>13</v>
      </c>
      <c r="C12" s="50"/>
      <c r="D12" s="51">
        <f t="shared" ref="D12:I12" si="0">SUM(D13:D19)</f>
        <v>80290.69</v>
      </c>
      <c r="E12" s="51">
        <f t="shared" si="0"/>
        <v>-2.0000000000067075E-2</v>
      </c>
      <c r="F12" s="51">
        <f t="shared" si="0"/>
        <v>80196.41</v>
      </c>
      <c r="G12" s="51">
        <f t="shared" si="0"/>
        <v>52316.979999999996</v>
      </c>
      <c r="H12" s="51">
        <f t="shared" si="0"/>
        <v>53566.729999999996</v>
      </c>
      <c r="I12" s="52">
        <f t="shared" si="0"/>
        <v>27879.43</v>
      </c>
      <c r="K12" s="4"/>
      <c r="M12" s="5"/>
    </row>
    <row r="13" spans="2:13" ht="14.25" customHeight="1" x14ac:dyDescent="0.15">
      <c r="B13" s="53"/>
      <c r="C13" s="3" t="s">
        <v>14</v>
      </c>
      <c r="D13" s="54">
        <v>43246.58</v>
      </c>
      <c r="E13" s="55">
        <v>-727.07</v>
      </c>
      <c r="F13" s="54">
        <f t="shared" ref="F13:F18" si="1">D13+E13</f>
        <v>42519.51</v>
      </c>
      <c r="G13" s="56">
        <v>30396.03</v>
      </c>
      <c r="H13" s="56">
        <v>30396.03</v>
      </c>
      <c r="I13" s="57">
        <f t="shared" ref="I13:I19" si="2">F13-G13</f>
        <v>12123.480000000003</v>
      </c>
      <c r="M13" s="5"/>
    </row>
    <row r="14" spans="2:13" ht="14.25" customHeight="1" x14ac:dyDescent="0.15">
      <c r="B14" s="53"/>
      <c r="C14" s="3" t="s">
        <v>15</v>
      </c>
      <c r="D14" s="54">
        <v>1225.77</v>
      </c>
      <c r="E14" s="55">
        <v>49.6</v>
      </c>
      <c r="F14" s="54">
        <f t="shared" si="1"/>
        <v>1275.3699999999999</v>
      </c>
      <c r="G14" s="58">
        <v>1095.3699999999999</v>
      </c>
      <c r="H14" s="58">
        <v>1095.3699999999999</v>
      </c>
      <c r="I14" s="57">
        <f t="shared" si="2"/>
        <v>180</v>
      </c>
      <c r="K14" s="6"/>
      <c r="M14" s="5"/>
    </row>
    <row r="15" spans="2:13" ht="14.25" customHeight="1" x14ac:dyDescent="0.15">
      <c r="B15" s="53"/>
      <c r="C15" s="3" t="s">
        <v>16</v>
      </c>
      <c r="D15" s="59">
        <v>16270.15</v>
      </c>
      <c r="E15" s="60">
        <v>42.28</v>
      </c>
      <c r="F15" s="59">
        <f t="shared" si="1"/>
        <v>16312.43</v>
      </c>
      <c r="G15" s="56">
        <v>6530.01</v>
      </c>
      <c r="H15" s="56">
        <v>6530.01</v>
      </c>
      <c r="I15" s="61">
        <f>F15-G15</f>
        <v>9782.42</v>
      </c>
      <c r="J15" s="13"/>
      <c r="M15" s="5"/>
    </row>
    <row r="16" spans="2:13" ht="14.25" customHeight="1" x14ac:dyDescent="0.15">
      <c r="B16" s="53"/>
      <c r="C16" s="3" t="s">
        <v>17</v>
      </c>
      <c r="D16" s="54">
        <v>9559.7999999999993</v>
      </c>
      <c r="E16" s="55">
        <v>509.2</v>
      </c>
      <c r="F16" s="59">
        <f t="shared" si="1"/>
        <v>10069</v>
      </c>
      <c r="G16" s="56">
        <v>7627.18</v>
      </c>
      <c r="H16" s="56">
        <v>7627.18</v>
      </c>
      <c r="I16" s="57">
        <f t="shared" si="2"/>
        <v>2441.8199999999997</v>
      </c>
      <c r="M16" s="5"/>
    </row>
    <row r="17" spans="2:13" ht="14.25" customHeight="1" x14ac:dyDescent="0.15">
      <c r="B17" s="53"/>
      <c r="C17" s="3" t="s">
        <v>18</v>
      </c>
      <c r="D17" s="54">
        <v>9894.1299999999992</v>
      </c>
      <c r="E17" s="55">
        <v>125.97</v>
      </c>
      <c r="F17" s="54">
        <f t="shared" si="1"/>
        <v>10020.099999999999</v>
      </c>
      <c r="G17" s="56">
        <v>6668.39</v>
      </c>
      <c r="H17" s="56">
        <v>7918.14</v>
      </c>
      <c r="I17" s="57">
        <f t="shared" si="2"/>
        <v>3351.7099999999982</v>
      </c>
      <c r="M17" s="5"/>
    </row>
    <row r="18" spans="2:13" ht="14.25" customHeight="1" x14ac:dyDescent="0.15">
      <c r="B18" s="53"/>
      <c r="C18" s="3" t="s">
        <v>19</v>
      </c>
      <c r="D18" s="54"/>
      <c r="E18" s="55"/>
      <c r="F18" s="54">
        <f t="shared" si="1"/>
        <v>0</v>
      </c>
      <c r="G18" s="56">
        <v>0</v>
      </c>
      <c r="H18" s="56"/>
      <c r="I18" s="57">
        <f t="shared" si="2"/>
        <v>0</v>
      </c>
      <c r="M18" s="5"/>
    </row>
    <row r="19" spans="2:13" ht="14.25" customHeight="1" x14ac:dyDescent="0.15">
      <c r="B19" s="53"/>
      <c r="C19" s="3" t="s">
        <v>20</v>
      </c>
      <c r="D19" s="54">
        <v>94.26</v>
      </c>
      <c r="E19" s="55"/>
      <c r="F19" s="54"/>
      <c r="G19" s="56"/>
      <c r="H19" s="56"/>
      <c r="I19" s="57">
        <f t="shared" si="2"/>
        <v>0</v>
      </c>
      <c r="K19" s="2"/>
    </row>
    <row r="20" spans="2:13" x14ac:dyDescent="0.15">
      <c r="B20" s="62" t="s">
        <v>21</v>
      </c>
      <c r="C20" s="21"/>
      <c r="D20" s="63">
        <f t="shared" ref="D20:I20" si="3">SUM(D21:D29)</f>
        <v>13070.24</v>
      </c>
      <c r="E20" s="63">
        <f t="shared" si="3"/>
        <v>1412.4</v>
      </c>
      <c r="F20" s="63">
        <f t="shared" si="3"/>
        <v>14482.639999999998</v>
      </c>
      <c r="G20" s="63">
        <f t="shared" si="3"/>
        <v>8414.66</v>
      </c>
      <c r="H20" s="63">
        <f t="shared" si="3"/>
        <v>8414.66</v>
      </c>
      <c r="I20" s="64">
        <f t="shared" si="3"/>
        <v>6067.9800000000005</v>
      </c>
    </row>
    <row r="21" spans="2:13" ht="14.25" customHeight="1" x14ac:dyDescent="0.15">
      <c r="B21" s="53"/>
      <c r="C21" s="3" t="s">
        <v>22</v>
      </c>
      <c r="D21" s="54">
        <v>2250.42</v>
      </c>
      <c r="E21" s="55">
        <v>156.22</v>
      </c>
      <c r="F21" s="54">
        <f>D21+E21</f>
        <v>2406.64</v>
      </c>
      <c r="G21" s="55">
        <v>2760.79</v>
      </c>
      <c r="H21" s="55">
        <v>2760.79</v>
      </c>
      <c r="I21" s="57">
        <f>F21-G21</f>
        <v>-354.15000000000009</v>
      </c>
    </row>
    <row r="22" spans="2:13" ht="14.25" customHeight="1" x14ac:dyDescent="0.15">
      <c r="B22" s="53"/>
      <c r="C22" s="3" t="s">
        <v>23</v>
      </c>
      <c r="D22" s="54">
        <v>207.84</v>
      </c>
      <c r="E22" s="55">
        <v>469.63</v>
      </c>
      <c r="F22" s="54">
        <f t="shared" ref="F22:F29" si="4">D22+E22</f>
        <v>677.47</v>
      </c>
      <c r="G22" s="55">
        <v>792.54</v>
      </c>
      <c r="H22" s="55">
        <v>792.54</v>
      </c>
      <c r="I22" s="57">
        <f t="shared" ref="I22:I29" si="5">F22-G22</f>
        <v>-115.06999999999994</v>
      </c>
    </row>
    <row r="23" spans="2:13" ht="14.25" customHeight="1" x14ac:dyDescent="0.15">
      <c r="B23" s="53"/>
      <c r="C23" s="3" t="s">
        <v>24</v>
      </c>
      <c r="D23" s="54"/>
      <c r="E23" s="55"/>
      <c r="F23" s="54">
        <f t="shared" si="4"/>
        <v>0</v>
      </c>
      <c r="G23" s="55"/>
      <c r="H23" s="55"/>
      <c r="I23" s="57">
        <f t="shared" si="5"/>
        <v>0</v>
      </c>
    </row>
    <row r="24" spans="2:13" ht="14.25" customHeight="1" x14ac:dyDescent="0.15">
      <c r="B24" s="53"/>
      <c r="C24" s="3" t="s">
        <v>25</v>
      </c>
      <c r="D24" s="54">
        <v>8475.83</v>
      </c>
      <c r="E24" s="55">
        <v>186.45</v>
      </c>
      <c r="F24" s="54">
        <f t="shared" si="4"/>
        <v>8662.2800000000007</v>
      </c>
      <c r="G24" s="55">
        <v>3138.98</v>
      </c>
      <c r="H24" s="55">
        <v>3138.98</v>
      </c>
      <c r="I24" s="57">
        <f t="shared" si="5"/>
        <v>5523.3000000000011</v>
      </c>
    </row>
    <row r="25" spans="2:13" ht="14.25" customHeight="1" x14ac:dyDescent="0.15">
      <c r="B25" s="53"/>
      <c r="C25" s="3" t="s">
        <v>26</v>
      </c>
      <c r="D25" s="54">
        <v>389.72</v>
      </c>
      <c r="E25" s="55">
        <v>134.59</v>
      </c>
      <c r="F25" s="54">
        <f t="shared" si="4"/>
        <v>524.31000000000006</v>
      </c>
      <c r="G25" s="55">
        <v>330.24</v>
      </c>
      <c r="H25" s="55">
        <v>330.24</v>
      </c>
      <c r="I25" s="57">
        <f t="shared" si="5"/>
        <v>194.07000000000005</v>
      </c>
    </row>
    <row r="26" spans="2:13" ht="14.25" customHeight="1" x14ac:dyDescent="0.15">
      <c r="B26" s="53"/>
      <c r="C26" s="3" t="s">
        <v>27</v>
      </c>
      <c r="D26" s="54">
        <v>173.6</v>
      </c>
      <c r="E26" s="55">
        <v>20.98</v>
      </c>
      <c r="F26" s="54">
        <f>D26+E26</f>
        <v>194.57999999999998</v>
      </c>
      <c r="G26" s="55">
        <v>164.57</v>
      </c>
      <c r="H26" s="55">
        <v>164.57</v>
      </c>
      <c r="I26" s="57">
        <f t="shared" si="5"/>
        <v>30.009999999999991</v>
      </c>
    </row>
    <row r="27" spans="2:13" ht="14.25" customHeight="1" x14ac:dyDescent="0.15">
      <c r="B27" s="53"/>
      <c r="C27" s="3" t="s">
        <v>28</v>
      </c>
      <c r="D27" s="54">
        <v>733.19</v>
      </c>
      <c r="E27" s="55">
        <v>510.86</v>
      </c>
      <c r="F27" s="54">
        <f t="shared" si="4"/>
        <v>1244.0500000000002</v>
      </c>
      <c r="G27" s="55">
        <v>863.13</v>
      </c>
      <c r="H27" s="55">
        <v>863.13</v>
      </c>
      <c r="I27" s="57">
        <f t="shared" si="5"/>
        <v>380.92000000000019</v>
      </c>
    </row>
    <row r="28" spans="2:13" ht="14.25" customHeight="1" x14ac:dyDescent="0.15">
      <c r="B28" s="53"/>
      <c r="C28" s="3" t="s">
        <v>29</v>
      </c>
      <c r="D28" s="54">
        <v>0</v>
      </c>
      <c r="E28" s="55"/>
      <c r="F28" s="54">
        <f t="shared" si="4"/>
        <v>0</v>
      </c>
      <c r="G28" s="55"/>
      <c r="H28" s="55">
        <v>0</v>
      </c>
      <c r="I28" s="57">
        <f t="shared" si="5"/>
        <v>0</v>
      </c>
    </row>
    <row r="29" spans="2:13" ht="14.25" customHeight="1" x14ac:dyDescent="0.15">
      <c r="B29" s="53"/>
      <c r="C29" s="3" t="s">
        <v>30</v>
      </c>
      <c r="D29" s="54">
        <v>839.64</v>
      </c>
      <c r="E29" s="55">
        <v>-66.33</v>
      </c>
      <c r="F29" s="54">
        <f t="shared" si="4"/>
        <v>773.31</v>
      </c>
      <c r="G29" s="55">
        <v>364.41</v>
      </c>
      <c r="H29" s="55">
        <v>364.41</v>
      </c>
      <c r="I29" s="57">
        <f t="shared" si="5"/>
        <v>408.89999999999992</v>
      </c>
      <c r="K29" s="2"/>
    </row>
    <row r="30" spans="2:13" ht="14.25" customHeight="1" x14ac:dyDescent="0.15">
      <c r="B30" s="62" t="s">
        <v>31</v>
      </c>
      <c r="C30" s="21"/>
      <c r="D30" s="63">
        <f t="shared" ref="D30:I30" si="6">SUM(D31:D39)</f>
        <v>15605.559999999998</v>
      </c>
      <c r="E30" s="63">
        <f t="shared" si="6"/>
        <v>-237.54000000000002</v>
      </c>
      <c r="F30" s="63">
        <f t="shared" si="6"/>
        <v>15368.020000000002</v>
      </c>
      <c r="G30" s="63">
        <f t="shared" si="6"/>
        <v>9932.4500000000025</v>
      </c>
      <c r="H30" s="63">
        <f t="shared" si="6"/>
        <v>9952.5500000000011</v>
      </c>
      <c r="I30" s="64">
        <f t="shared" si="6"/>
        <v>5435.57</v>
      </c>
    </row>
    <row r="31" spans="2:13" ht="14.25" customHeight="1" x14ac:dyDescent="0.15">
      <c r="B31" s="53"/>
      <c r="C31" s="3" t="s">
        <v>32</v>
      </c>
      <c r="D31" s="54">
        <v>1921.63</v>
      </c>
      <c r="E31" s="55">
        <v>-68.78</v>
      </c>
      <c r="F31" s="54">
        <f>D31+E31</f>
        <v>1852.8500000000001</v>
      </c>
      <c r="G31" s="55">
        <v>1309.46</v>
      </c>
      <c r="H31" s="55">
        <v>1309.46</v>
      </c>
      <c r="I31" s="57">
        <f t="shared" ref="I31:I39" si="7">F31-G31</f>
        <v>543.3900000000001</v>
      </c>
    </row>
    <row r="32" spans="2:13" ht="14.25" customHeight="1" x14ac:dyDescent="0.15">
      <c r="B32" s="53"/>
      <c r="C32" s="12" t="s">
        <v>33</v>
      </c>
      <c r="D32" s="54">
        <v>9</v>
      </c>
      <c r="E32" s="55"/>
      <c r="F32" s="54">
        <f t="shared" ref="F32:F38" si="8">D32+E32</f>
        <v>9</v>
      </c>
      <c r="G32" s="55">
        <v>20.88</v>
      </c>
      <c r="H32" s="55">
        <v>20.88</v>
      </c>
      <c r="I32" s="57">
        <f t="shared" si="7"/>
        <v>-11.879999999999999</v>
      </c>
    </row>
    <row r="33" spans="2:9" ht="14.25" customHeight="1" x14ac:dyDescent="0.15">
      <c r="B33" s="53"/>
      <c r="C33" s="3" t="s">
        <v>34</v>
      </c>
      <c r="D33" s="54">
        <v>5204.32</v>
      </c>
      <c r="E33" s="55">
        <v>60.4</v>
      </c>
      <c r="F33" s="54">
        <f t="shared" si="8"/>
        <v>5264.7199999999993</v>
      </c>
      <c r="G33" s="55">
        <v>3975.84</v>
      </c>
      <c r="H33" s="55">
        <v>3995.94</v>
      </c>
      <c r="I33" s="57">
        <f t="shared" si="7"/>
        <v>1288.8799999999992</v>
      </c>
    </row>
    <row r="34" spans="2:9" ht="14.25" customHeight="1" x14ac:dyDescent="0.15">
      <c r="B34" s="53"/>
      <c r="C34" s="12" t="s">
        <v>35</v>
      </c>
      <c r="D34" s="54">
        <v>728.35</v>
      </c>
      <c r="E34" s="55">
        <v>-34.03</v>
      </c>
      <c r="F34" s="54">
        <f t="shared" si="8"/>
        <v>694.32</v>
      </c>
      <c r="G34" s="55">
        <v>490.56</v>
      </c>
      <c r="H34" s="55">
        <v>490.56</v>
      </c>
      <c r="I34" s="57">
        <f t="shared" si="7"/>
        <v>203.76000000000005</v>
      </c>
    </row>
    <row r="35" spans="2:9" ht="14.25" customHeight="1" x14ac:dyDescent="0.15">
      <c r="B35" s="53"/>
      <c r="C35" s="3" t="s">
        <v>36</v>
      </c>
      <c r="D35" s="54">
        <v>5736.68</v>
      </c>
      <c r="E35" s="55">
        <v>-314.32</v>
      </c>
      <c r="F35" s="54">
        <f t="shared" si="8"/>
        <v>5422.3600000000006</v>
      </c>
      <c r="G35" s="55">
        <v>2798.25</v>
      </c>
      <c r="H35" s="55">
        <v>2798.25</v>
      </c>
      <c r="I35" s="57">
        <f t="shared" si="7"/>
        <v>2624.1100000000006</v>
      </c>
    </row>
    <row r="36" spans="2:9" ht="14.25" customHeight="1" x14ac:dyDescent="0.15">
      <c r="B36" s="53"/>
      <c r="C36" s="3" t="s">
        <v>37</v>
      </c>
      <c r="D36" s="54">
        <v>20.89</v>
      </c>
      <c r="E36" s="55">
        <v>-10.52</v>
      </c>
      <c r="F36" s="54">
        <f t="shared" si="8"/>
        <v>10.370000000000001</v>
      </c>
      <c r="G36" s="55">
        <v>0.34</v>
      </c>
      <c r="H36" s="55">
        <v>0.34</v>
      </c>
      <c r="I36" s="57">
        <f>F36-G36</f>
        <v>10.030000000000001</v>
      </c>
    </row>
    <row r="37" spans="2:9" ht="14.25" customHeight="1" x14ac:dyDescent="0.15">
      <c r="B37" s="53"/>
      <c r="C37" s="3" t="s">
        <v>38</v>
      </c>
      <c r="D37" s="54">
        <v>54.59</v>
      </c>
      <c r="E37" s="55">
        <v>9.2799999999999994</v>
      </c>
      <c r="F37" s="54">
        <f t="shared" si="8"/>
        <v>63.870000000000005</v>
      </c>
      <c r="G37" s="55">
        <v>49.09</v>
      </c>
      <c r="H37" s="55">
        <v>49.09</v>
      </c>
      <c r="I37" s="57">
        <f t="shared" si="7"/>
        <v>14.780000000000001</v>
      </c>
    </row>
    <row r="38" spans="2:9" ht="14.25" customHeight="1" x14ac:dyDescent="0.15">
      <c r="B38" s="53"/>
      <c r="C38" s="3" t="s">
        <v>39</v>
      </c>
      <c r="D38" s="54">
        <v>295.63</v>
      </c>
      <c r="E38" s="55">
        <v>5.63</v>
      </c>
      <c r="F38" s="54">
        <f t="shared" si="8"/>
        <v>301.26</v>
      </c>
      <c r="G38" s="55">
        <v>53.84</v>
      </c>
      <c r="H38" s="55">
        <v>53.84</v>
      </c>
      <c r="I38" s="57">
        <f t="shared" si="7"/>
        <v>247.42</v>
      </c>
    </row>
    <row r="39" spans="2:9" ht="14.25" customHeight="1" x14ac:dyDescent="0.15">
      <c r="B39" s="53"/>
      <c r="C39" s="3" t="s">
        <v>40</v>
      </c>
      <c r="D39" s="54">
        <v>1634.47</v>
      </c>
      <c r="E39" s="55">
        <v>114.8</v>
      </c>
      <c r="F39" s="54">
        <f>D39+E39</f>
        <v>1749.27</v>
      </c>
      <c r="G39" s="55">
        <v>1234.19</v>
      </c>
      <c r="H39" s="55">
        <v>1234.19</v>
      </c>
      <c r="I39" s="57">
        <f t="shared" si="7"/>
        <v>515.07999999999993</v>
      </c>
    </row>
    <row r="40" spans="2:9" ht="14.25" customHeight="1" x14ac:dyDescent="0.15">
      <c r="B40" s="62" t="s">
        <v>41</v>
      </c>
      <c r="C40" s="21"/>
      <c r="D40" s="63">
        <f t="shared" ref="D40:I40" si="9">SUM(D41:D49)</f>
        <v>486.9</v>
      </c>
      <c r="E40" s="63">
        <f t="shared" si="9"/>
        <v>-406.83</v>
      </c>
      <c r="F40" s="63">
        <f t="shared" si="9"/>
        <v>80.069999999999993</v>
      </c>
      <c r="G40" s="63">
        <f t="shared" si="9"/>
        <v>0</v>
      </c>
      <c r="H40" s="63">
        <f t="shared" si="9"/>
        <v>0</v>
      </c>
      <c r="I40" s="64">
        <f t="shared" si="9"/>
        <v>80.069999999999993</v>
      </c>
    </row>
    <row r="41" spans="2:9" ht="14.25" customHeight="1" x14ac:dyDescent="0.15">
      <c r="B41" s="53"/>
      <c r="C41" s="3" t="s">
        <v>42</v>
      </c>
      <c r="D41" s="55">
        <v>0</v>
      </c>
      <c r="E41" s="55">
        <v>0</v>
      </c>
      <c r="F41" s="55">
        <f t="shared" ref="F41:F49" si="10">D41+E41</f>
        <v>0</v>
      </c>
      <c r="G41" s="55">
        <v>0</v>
      </c>
      <c r="H41" s="55">
        <v>0</v>
      </c>
      <c r="I41" s="57">
        <f t="shared" ref="I41:I49" si="11">F41-G41</f>
        <v>0</v>
      </c>
    </row>
    <row r="42" spans="2:9" ht="14.25" customHeight="1" x14ac:dyDescent="0.15">
      <c r="B42" s="53"/>
      <c r="C42" s="3" t="s">
        <v>43</v>
      </c>
      <c r="D42" s="55">
        <v>0</v>
      </c>
      <c r="E42" s="55">
        <v>0</v>
      </c>
      <c r="F42" s="55">
        <f t="shared" si="10"/>
        <v>0</v>
      </c>
      <c r="G42" s="55">
        <v>0</v>
      </c>
      <c r="H42" s="55">
        <v>0</v>
      </c>
      <c r="I42" s="57">
        <f t="shared" si="11"/>
        <v>0</v>
      </c>
    </row>
    <row r="43" spans="2:9" ht="14.25" customHeight="1" x14ac:dyDescent="0.15">
      <c r="B43" s="53"/>
      <c r="C43" s="3" t="s">
        <v>44</v>
      </c>
      <c r="D43" s="55">
        <v>486.9</v>
      </c>
      <c r="E43" s="55">
        <v>-406.83</v>
      </c>
      <c r="F43" s="55">
        <f t="shared" si="10"/>
        <v>80.069999999999993</v>
      </c>
      <c r="G43" s="55">
        <v>0</v>
      </c>
      <c r="H43" s="55">
        <v>0</v>
      </c>
      <c r="I43" s="57">
        <f t="shared" si="11"/>
        <v>80.069999999999993</v>
      </c>
    </row>
    <row r="44" spans="2:9" ht="14.25" customHeight="1" x14ac:dyDescent="0.15">
      <c r="B44" s="53"/>
      <c r="C44" s="12" t="s">
        <v>45</v>
      </c>
      <c r="D44" s="55">
        <v>0</v>
      </c>
      <c r="E44" s="55">
        <v>0</v>
      </c>
      <c r="F44" s="55">
        <f t="shared" si="10"/>
        <v>0</v>
      </c>
      <c r="G44" s="55">
        <v>0</v>
      </c>
      <c r="H44" s="55">
        <v>0</v>
      </c>
      <c r="I44" s="57">
        <f t="shared" si="11"/>
        <v>0</v>
      </c>
    </row>
    <row r="45" spans="2:9" ht="14.25" customHeight="1" x14ac:dyDescent="0.15">
      <c r="B45" s="53"/>
      <c r="C45" s="3" t="s">
        <v>46</v>
      </c>
      <c r="D45" s="55">
        <v>0</v>
      </c>
      <c r="E45" s="55">
        <v>0</v>
      </c>
      <c r="F45" s="55">
        <f t="shared" si="10"/>
        <v>0</v>
      </c>
      <c r="G45" s="55">
        <v>0</v>
      </c>
      <c r="H45" s="55">
        <v>0</v>
      </c>
      <c r="I45" s="57">
        <f t="shared" si="11"/>
        <v>0</v>
      </c>
    </row>
    <row r="46" spans="2:9" ht="14.25" customHeight="1" x14ac:dyDescent="0.15">
      <c r="B46" s="53"/>
      <c r="C46" s="3" t="s">
        <v>47</v>
      </c>
      <c r="D46" s="55">
        <v>0</v>
      </c>
      <c r="E46" s="55">
        <v>0</v>
      </c>
      <c r="F46" s="55">
        <f t="shared" si="10"/>
        <v>0</v>
      </c>
      <c r="G46" s="55">
        <v>0</v>
      </c>
      <c r="H46" s="55">
        <v>0</v>
      </c>
      <c r="I46" s="57">
        <f t="shared" si="11"/>
        <v>0</v>
      </c>
    </row>
    <row r="47" spans="2:9" ht="14.25" customHeight="1" x14ac:dyDescent="0.15">
      <c r="B47" s="53"/>
      <c r="C47" s="3" t="s">
        <v>48</v>
      </c>
      <c r="D47" s="55">
        <v>0</v>
      </c>
      <c r="E47" s="55">
        <v>0</v>
      </c>
      <c r="F47" s="55">
        <f t="shared" si="10"/>
        <v>0</v>
      </c>
      <c r="G47" s="55">
        <v>0</v>
      </c>
      <c r="H47" s="55">
        <v>0</v>
      </c>
      <c r="I47" s="57">
        <f t="shared" si="11"/>
        <v>0</v>
      </c>
    </row>
    <row r="48" spans="2:9" ht="14.25" customHeight="1" x14ac:dyDescent="0.15">
      <c r="B48" s="53"/>
      <c r="C48" s="3" t="s">
        <v>49</v>
      </c>
      <c r="D48" s="55">
        <v>0</v>
      </c>
      <c r="E48" s="55">
        <v>0</v>
      </c>
      <c r="F48" s="55">
        <f t="shared" si="10"/>
        <v>0</v>
      </c>
      <c r="G48" s="55">
        <v>0</v>
      </c>
      <c r="H48" s="55">
        <v>0</v>
      </c>
      <c r="I48" s="57">
        <f t="shared" si="11"/>
        <v>0</v>
      </c>
    </row>
    <row r="49" spans="2:15" ht="14.25" customHeight="1" x14ac:dyDescent="0.15">
      <c r="B49" s="53"/>
      <c r="C49" s="3" t="s">
        <v>50</v>
      </c>
      <c r="D49" s="55">
        <v>0</v>
      </c>
      <c r="E49" s="55">
        <v>0</v>
      </c>
      <c r="F49" s="55">
        <f t="shared" si="10"/>
        <v>0</v>
      </c>
      <c r="G49" s="55">
        <v>0</v>
      </c>
      <c r="H49" s="55">
        <v>0</v>
      </c>
      <c r="I49" s="57">
        <f t="shared" si="11"/>
        <v>0</v>
      </c>
      <c r="K49" s="5"/>
      <c r="L49" s="7"/>
      <c r="N49" s="1">
        <f>+SUM(N50:N58)</f>
        <v>1096.1000000000001</v>
      </c>
    </row>
    <row r="50" spans="2:15" ht="14.25" customHeight="1" x14ac:dyDescent="0.15">
      <c r="B50" s="62" t="s">
        <v>51</v>
      </c>
      <c r="C50" s="21"/>
      <c r="D50" s="63">
        <f t="shared" ref="D50:I50" si="12">SUM(D51:D59)</f>
        <v>114.4</v>
      </c>
      <c r="E50" s="63">
        <f>SUM(E51:E59)</f>
        <v>16.600000000000001</v>
      </c>
      <c r="F50" s="63">
        <f t="shared" si="12"/>
        <v>131</v>
      </c>
      <c r="G50" s="63">
        <f t="shared" si="12"/>
        <v>55</v>
      </c>
      <c r="H50" s="63">
        <f>SUM(H51:H59)</f>
        <v>55</v>
      </c>
      <c r="I50" s="64">
        <f t="shared" si="12"/>
        <v>76</v>
      </c>
      <c r="N50" s="1">
        <v>1009.2</v>
      </c>
      <c r="O50" s="7">
        <f t="shared" ref="O50:O58" si="13">+N50-H50</f>
        <v>954.2</v>
      </c>
    </row>
    <row r="51" spans="2:15" ht="14.25" customHeight="1" x14ac:dyDescent="0.15">
      <c r="B51" s="53"/>
      <c r="C51" s="3" t="s">
        <v>52</v>
      </c>
      <c r="D51" s="55">
        <v>0</v>
      </c>
      <c r="E51" s="55">
        <v>0</v>
      </c>
      <c r="F51" s="54">
        <f t="shared" ref="F51:F59" si="14">D51+E51</f>
        <v>0</v>
      </c>
      <c r="G51" s="56">
        <v>0</v>
      </c>
      <c r="H51" s="56">
        <v>0</v>
      </c>
      <c r="I51" s="57">
        <f t="shared" ref="I51:I59" si="15">F51-G51</f>
        <v>0</v>
      </c>
      <c r="N51" s="1">
        <v>19.2</v>
      </c>
      <c r="O51" s="7">
        <f t="shared" si="13"/>
        <v>19.2</v>
      </c>
    </row>
    <row r="52" spans="2:15" ht="14.25" customHeight="1" x14ac:dyDescent="0.15">
      <c r="B52" s="53"/>
      <c r="C52" s="3" t="s">
        <v>53</v>
      </c>
      <c r="D52" s="55">
        <v>0</v>
      </c>
      <c r="E52" s="55">
        <v>0</v>
      </c>
      <c r="F52" s="54">
        <f t="shared" si="14"/>
        <v>0</v>
      </c>
      <c r="G52" s="56">
        <v>0</v>
      </c>
      <c r="H52" s="56">
        <v>0</v>
      </c>
      <c r="I52" s="57">
        <f t="shared" si="15"/>
        <v>0</v>
      </c>
      <c r="K52" s="5"/>
      <c r="N52" s="1">
        <v>5.6</v>
      </c>
      <c r="O52" s="7">
        <f t="shared" si="13"/>
        <v>5.6</v>
      </c>
    </row>
    <row r="53" spans="2:15" ht="14.25" customHeight="1" x14ac:dyDescent="0.15">
      <c r="B53" s="53"/>
      <c r="C53" s="3" t="s">
        <v>54</v>
      </c>
      <c r="D53" s="55">
        <v>0</v>
      </c>
      <c r="E53" s="55">
        <v>0</v>
      </c>
      <c r="F53" s="54">
        <f t="shared" si="14"/>
        <v>0</v>
      </c>
      <c r="G53" s="56">
        <v>0</v>
      </c>
      <c r="H53" s="56">
        <v>0</v>
      </c>
      <c r="I53" s="57">
        <f t="shared" si="15"/>
        <v>0</v>
      </c>
      <c r="O53" s="7">
        <f t="shared" si="13"/>
        <v>0</v>
      </c>
    </row>
    <row r="54" spans="2:15" ht="14.25" customHeight="1" x14ac:dyDescent="0.15">
      <c r="B54" s="53"/>
      <c r="C54" s="3" t="s">
        <v>55</v>
      </c>
      <c r="D54" s="55">
        <v>0</v>
      </c>
      <c r="E54" s="55">
        <v>0</v>
      </c>
      <c r="F54" s="54">
        <f>D54+E54</f>
        <v>0</v>
      </c>
      <c r="G54" s="56">
        <v>0</v>
      </c>
      <c r="H54" s="56">
        <v>0</v>
      </c>
      <c r="I54" s="57">
        <f t="shared" si="15"/>
        <v>0</v>
      </c>
      <c r="O54" s="7">
        <f t="shared" si="13"/>
        <v>0</v>
      </c>
    </row>
    <row r="55" spans="2:15" ht="14.25" customHeight="1" x14ac:dyDescent="0.15">
      <c r="B55" s="53"/>
      <c r="C55" s="12" t="s">
        <v>56</v>
      </c>
      <c r="D55" s="55">
        <v>114.4</v>
      </c>
      <c r="E55" s="55">
        <v>16.600000000000001</v>
      </c>
      <c r="F55" s="54">
        <f>D55+E55</f>
        <v>131</v>
      </c>
      <c r="G55" s="56">
        <v>55</v>
      </c>
      <c r="H55" s="56">
        <v>55</v>
      </c>
      <c r="I55" s="57">
        <f t="shared" si="15"/>
        <v>76</v>
      </c>
      <c r="N55" s="1">
        <v>55.2</v>
      </c>
      <c r="O55" s="7">
        <f t="shared" si="13"/>
        <v>0.20000000000000284</v>
      </c>
    </row>
    <row r="56" spans="2:15" ht="14.25" customHeight="1" x14ac:dyDescent="0.15">
      <c r="B56" s="53"/>
      <c r="C56" s="3" t="s">
        <v>57</v>
      </c>
      <c r="D56" s="55"/>
      <c r="E56" s="55"/>
      <c r="F56" s="54"/>
      <c r="G56" s="56"/>
      <c r="H56" s="56"/>
      <c r="I56" s="57"/>
      <c r="O56" s="7">
        <f t="shared" si="13"/>
        <v>0</v>
      </c>
    </row>
    <row r="57" spans="2:15" ht="14.25" customHeight="1" x14ac:dyDescent="0.15">
      <c r="B57" s="53"/>
      <c r="C57" s="3" t="s">
        <v>58</v>
      </c>
      <c r="D57" s="55"/>
      <c r="E57" s="55"/>
      <c r="F57" s="54"/>
      <c r="G57" s="56"/>
      <c r="H57" s="56"/>
      <c r="I57" s="57"/>
      <c r="O57" s="7">
        <f t="shared" si="13"/>
        <v>0</v>
      </c>
    </row>
    <row r="58" spans="2:15" ht="14.25" customHeight="1" x14ac:dyDescent="0.15">
      <c r="B58" s="53"/>
      <c r="C58" s="3" t="s">
        <v>59</v>
      </c>
      <c r="D58" s="55"/>
      <c r="E58" s="55"/>
      <c r="F58" s="54"/>
      <c r="G58" s="56"/>
      <c r="H58" s="56"/>
      <c r="I58" s="57"/>
      <c r="N58" s="1">
        <v>6.9</v>
      </c>
      <c r="O58" s="7">
        <f t="shared" si="13"/>
        <v>6.9</v>
      </c>
    </row>
    <row r="59" spans="2:15" ht="14.25" customHeight="1" x14ac:dyDescent="0.15">
      <c r="B59" s="53"/>
      <c r="C59" s="3" t="s">
        <v>60</v>
      </c>
      <c r="D59" s="55">
        <v>0</v>
      </c>
      <c r="E59" s="55">
        <v>0</v>
      </c>
      <c r="F59" s="54">
        <f t="shared" si="14"/>
        <v>0</v>
      </c>
      <c r="G59" s="56">
        <v>0</v>
      </c>
      <c r="H59" s="56">
        <v>0</v>
      </c>
      <c r="I59" s="57">
        <f t="shared" si="15"/>
        <v>0</v>
      </c>
    </row>
    <row r="60" spans="2:15" ht="14.25" customHeight="1" x14ac:dyDescent="0.15">
      <c r="B60" s="62" t="s">
        <v>61</v>
      </c>
      <c r="C60" s="21"/>
      <c r="D60" s="63">
        <f t="shared" ref="D60:I60" si="16">SUM(D61:D63)</f>
        <v>0</v>
      </c>
      <c r="E60" s="63">
        <f t="shared" si="16"/>
        <v>0</v>
      </c>
      <c r="F60" s="63">
        <f t="shared" si="16"/>
        <v>0</v>
      </c>
      <c r="G60" s="63">
        <f t="shared" si="16"/>
        <v>0</v>
      </c>
      <c r="H60" s="63">
        <f>SUM(H61:H63)</f>
        <v>0</v>
      </c>
      <c r="I60" s="64">
        <f t="shared" si="16"/>
        <v>0</v>
      </c>
    </row>
    <row r="61" spans="2:15" ht="14.25" customHeight="1" x14ac:dyDescent="0.15">
      <c r="B61" s="53"/>
      <c r="C61" s="3" t="s">
        <v>62</v>
      </c>
      <c r="D61" s="55">
        <v>0</v>
      </c>
      <c r="E61" s="55">
        <v>0</v>
      </c>
      <c r="F61" s="55">
        <f>D61+E61</f>
        <v>0</v>
      </c>
      <c r="G61" s="55"/>
      <c r="H61" s="63">
        <v>0</v>
      </c>
      <c r="I61" s="57">
        <f>F61-G61</f>
        <v>0</v>
      </c>
    </row>
    <row r="62" spans="2:15" ht="14.25" customHeight="1" x14ac:dyDescent="0.15">
      <c r="B62" s="53"/>
      <c r="C62" s="3" t="s">
        <v>63</v>
      </c>
      <c r="D62" s="55">
        <v>0</v>
      </c>
      <c r="E62" s="55">
        <v>0</v>
      </c>
      <c r="F62" s="55">
        <f>D62+E62</f>
        <v>0</v>
      </c>
      <c r="G62" s="55"/>
      <c r="H62" s="63">
        <v>0</v>
      </c>
      <c r="I62" s="57">
        <f>F62-G62</f>
        <v>0</v>
      </c>
    </row>
    <row r="63" spans="2:15" ht="14.25" customHeight="1" x14ac:dyDescent="0.15">
      <c r="B63" s="53"/>
      <c r="C63" s="3" t="s">
        <v>64</v>
      </c>
      <c r="D63" s="55">
        <v>0</v>
      </c>
      <c r="E63" s="55">
        <v>0</v>
      </c>
      <c r="F63" s="55">
        <f>D63+E63</f>
        <v>0</v>
      </c>
      <c r="G63" s="55">
        <v>0</v>
      </c>
      <c r="H63" s="63">
        <v>0</v>
      </c>
      <c r="I63" s="57">
        <f>F63-G63</f>
        <v>0</v>
      </c>
    </row>
    <row r="64" spans="2:15" ht="14.25" customHeight="1" x14ac:dyDescent="0.15">
      <c r="B64" s="62" t="s">
        <v>65</v>
      </c>
      <c r="C64" s="21"/>
      <c r="D64" s="63">
        <f t="shared" ref="D64:I64" si="17">SUM(D65:D71)</f>
        <v>0</v>
      </c>
      <c r="E64" s="63">
        <f t="shared" si="17"/>
        <v>0</v>
      </c>
      <c r="F64" s="63">
        <f t="shared" si="17"/>
        <v>0</v>
      </c>
      <c r="G64" s="63">
        <f t="shared" si="17"/>
        <v>0</v>
      </c>
      <c r="H64" s="63">
        <f>SUM(H65:H71)</f>
        <v>0</v>
      </c>
      <c r="I64" s="64">
        <f t="shared" si="17"/>
        <v>0</v>
      </c>
    </row>
    <row r="65" spans="2:11" ht="14.25" customHeight="1" x14ac:dyDescent="0.15">
      <c r="B65" s="53"/>
      <c r="C65" s="3" t="s">
        <v>66</v>
      </c>
      <c r="D65" s="55">
        <v>0</v>
      </c>
      <c r="E65" s="55">
        <v>0</v>
      </c>
      <c r="F65" s="55">
        <f t="shared" ref="F65:F71" si="18">D65+E65</f>
        <v>0</v>
      </c>
      <c r="G65" s="55">
        <v>0</v>
      </c>
      <c r="H65" s="55">
        <v>0</v>
      </c>
      <c r="I65" s="57">
        <f t="shared" ref="I65:I71" si="19">F65-G65</f>
        <v>0</v>
      </c>
      <c r="K65" s="8"/>
    </row>
    <row r="66" spans="2:11" ht="14.25" customHeight="1" x14ac:dyDescent="0.15">
      <c r="B66" s="53"/>
      <c r="C66" s="3" t="s">
        <v>67</v>
      </c>
      <c r="D66" s="55">
        <v>0</v>
      </c>
      <c r="E66" s="55">
        <v>0</v>
      </c>
      <c r="F66" s="55">
        <f t="shared" si="18"/>
        <v>0</v>
      </c>
      <c r="G66" s="55">
        <v>0</v>
      </c>
      <c r="H66" s="55">
        <v>0</v>
      </c>
      <c r="I66" s="57">
        <f t="shared" si="19"/>
        <v>0</v>
      </c>
    </row>
    <row r="67" spans="2:11" ht="14.25" customHeight="1" x14ac:dyDescent="0.15">
      <c r="B67" s="53"/>
      <c r="C67" s="3" t="s">
        <v>68</v>
      </c>
      <c r="D67" s="55">
        <v>0</v>
      </c>
      <c r="E67" s="55">
        <v>0</v>
      </c>
      <c r="F67" s="55">
        <f t="shared" si="18"/>
        <v>0</v>
      </c>
      <c r="G67" s="55">
        <v>0</v>
      </c>
      <c r="H67" s="55">
        <v>0</v>
      </c>
      <c r="I67" s="57">
        <f t="shared" si="19"/>
        <v>0</v>
      </c>
    </row>
    <row r="68" spans="2:11" ht="14.25" customHeight="1" x14ac:dyDescent="0.15">
      <c r="B68" s="53"/>
      <c r="C68" s="3" t="s">
        <v>69</v>
      </c>
      <c r="D68" s="55">
        <v>0</v>
      </c>
      <c r="E68" s="55">
        <v>0</v>
      </c>
      <c r="F68" s="55">
        <f t="shared" si="18"/>
        <v>0</v>
      </c>
      <c r="G68" s="55">
        <v>0</v>
      </c>
      <c r="H68" s="55">
        <v>0</v>
      </c>
      <c r="I68" s="57">
        <f t="shared" si="19"/>
        <v>0</v>
      </c>
    </row>
    <row r="69" spans="2:11" ht="14.25" customHeight="1" x14ac:dyDescent="0.15">
      <c r="B69" s="53"/>
      <c r="C69" s="3" t="s">
        <v>70</v>
      </c>
      <c r="D69" s="55">
        <v>0</v>
      </c>
      <c r="E69" s="55">
        <v>0</v>
      </c>
      <c r="F69" s="55">
        <f t="shared" si="18"/>
        <v>0</v>
      </c>
      <c r="G69" s="55">
        <v>0</v>
      </c>
      <c r="H69" s="55">
        <v>0</v>
      </c>
      <c r="I69" s="57">
        <f t="shared" si="19"/>
        <v>0</v>
      </c>
    </row>
    <row r="70" spans="2:11" ht="14.25" customHeight="1" x14ac:dyDescent="0.15">
      <c r="B70" s="53"/>
      <c r="C70" s="3" t="s">
        <v>71</v>
      </c>
      <c r="D70" s="55">
        <v>0</v>
      </c>
      <c r="E70" s="55">
        <v>0</v>
      </c>
      <c r="F70" s="55">
        <f t="shared" si="18"/>
        <v>0</v>
      </c>
      <c r="G70" s="55">
        <v>0</v>
      </c>
      <c r="H70" s="55">
        <v>0</v>
      </c>
      <c r="I70" s="57">
        <f t="shared" si="19"/>
        <v>0</v>
      </c>
    </row>
    <row r="71" spans="2:11" ht="14.25" customHeight="1" x14ac:dyDescent="0.15">
      <c r="B71" s="53"/>
      <c r="C71" s="3" t="s">
        <v>72</v>
      </c>
      <c r="D71" s="55">
        <v>0</v>
      </c>
      <c r="E71" s="55">
        <v>0</v>
      </c>
      <c r="F71" s="55">
        <f t="shared" si="18"/>
        <v>0</v>
      </c>
      <c r="G71" s="55">
        <v>0</v>
      </c>
      <c r="H71" s="55">
        <v>0</v>
      </c>
      <c r="I71" s="57">
        <f t="shared" si="19"/>
        <v>0</v>
      </c>
    </row>
    <row r="72" spans="2:11" ht="14.25" customHeight="1" x14ac:dyDescent="0.15">
      <c r="B72" s="62" t="s">
        <v>73</v>
      </c>
      <c r="C72" s="21"/>
      <c r="D72" s="63">
        <f t="shared" ref="D72:I72" si="20">SUM(D73:D75)</f>
        <v>0</v>
      </c>
      <c r="E72" s="63">
        <f t="shared" si="20"/>
        <v>0</v>
      </c>
      <c r="F72" s="63">
        <f t="shared" si="20"/>
        <v>0</v>
      </c>
      <c r="G72" s="63">
        <f t="shared" si="20"/>
        <v>0</v>
      </c>
      <c r="H72" s="63">
        <f>SUM(H73:H75)</f>
        <v>0</v>
      </c>
      <c r="I72" s="64">
        <f t="shared" si="20"/>
        <v>0</v>
      </c>
    </row>
    <row r="73" spans="2:11" ht="14.25" customHeight="1" x14ac:dyDescent="0.15">
      <c r="B73" s="53"/>
      <c r="C73" s="3" t="s">
        <v>74</v>
      </c>
      <c r="D73" s="55">
        <v>0</v>
      </c>
      <c r="E73" s="55">
        <v>0</v>
      </c>
      <c r="F73" s="55">
        <f>D73+E73</f>
        <v>0</v>
      </c>
      <c r="G73" s="55">
        <v>0</v>
      </c>
      <c r="H73" s="55">
        <v>0</v>
      </c>
      <c r="I73" s="57">
        <f>F73-G73</f>
        <v>0</v>
      </c>
    </row>
    <row r="74" spans="2:11" ht="14.25" customHeight="1" x14ac:dyDescent="0.15">
      <c r="B74" s="53"/>
      <c r="C74" s="3" t="s">
        <v>75</v>
      </c>
      <c r="D74" s="55"/>
      <c r="E74" s="55"/>
      <c r="F74" s="55"/>
      <c r="G74" s="55"/>
      <c r="H74" s="55"/>
      <c r="I74" s="57"/>
    </row>
    <row r="75" spans="2:11" ht="14.25" customHeight="1" x14ac:dyDescent="0.15">
      <c r="B75" s="53"/>
      <c r="C75" s="3" t="s">
        <v>76</v>
      </c>
      <c r="D75" s="55"/>
      <c r="E75" s="55"/>
      <c r="F75" s="55"/>
      <c r="G75" s="55"/>
      <c r="H75" s="55"/>
      <c r="I75" s="57"/>
    </row>
    <row r="76" spans="2:11" ht="14.25" customHeight="1" x14ac:dyDescent="0.15">
      <c r="B76" s="62" t="s">
        <v>77</v>
      </c>
      <c r="C76" s="21"/>
      <c r="D76" s="63"/>
      <c r="E76" s="55"/>
      <c r="F76" s="63"/>
      <c r="G76" s="63"/>
      <c r="H76" s="63"/>
      <c r="I76" s="64"/>
    </row>
    <row r="77" spans="2:11" ht="14.25" customHeight="1" x14ac:dyDescent="0.15">
      <c r="B77" s="53"/>
      <c r="C77" s="3" t="s">
        <v>78</v>
      </c>
      <c r="D77" s="55"/>
      <c r="E77" s="55"/>
      <c r="F77" s="55"/>
      <c r="G77" s="55"/>
      <c r="H77" s="55"/>
      <c r="I77" s="57"/>
    </row>
    <row r="78" spans="2:11" ht="14.25" customHeight="1" x14ac:dyDescent="0.15">
      <c r="B78" s="53"/>
      <c r="C78" s="3" t="s">
        <v>79</v>
      </c>
      <c r="D78" s="55">
        <v>0</v>
      </c>
      <c r="E78" s="55">
        <v>0</v>
      </c>
      <c r="F78" s="55">
        <f t="shared" ref="F78:F83" si="21">D78+E78</f>
        <v>0</v>
      </c>
      <c r="G78" s="55">
        <v>0</v>
      </c>
      <c r="H78" s="55">
        <v>0</v>
      </c>
      <c r="I78" s="57">
        <f t="shared" ref="I78:I83" si="22">F78-G78</f>
        <v>0</v>
      </c>
    </row>
    <row r="79" spans="2:11" ht="14.25" customHeight="1" x14ac:dyDescent="0.15">
      <c r="B79" s="53"/>
      <c r="C79" s="3" t="s">
        <v>80</v>
      </c>
      <c r="D79" s="55">
        <v>0</v>
      </c>
      <c r="E79" s="55">
        <v>0</v>
      </c>
      <c r="F79" s="55">
        <f t="shared" si="21"/>
        <v>0</v>
      </c>
      <c r="G79" s="55">
        <v>0</v>
      </c>
      <c r="H79" s="55">
        <v>0</v>
      </c>
      <c r="I79" s="57">
        <f t="shared" si="22"/>
        <v>0</v>
      </c>
    </row>
    <row r="80" spans="2:11" ht="14.25" customHeight="1" x14ac:dyDescent="0.15">
      <c r="B80" s="53"/>
      <c r="C80" s="3" t="s">
        <v>81</v>
      </c>
      <c r="D80" s="55">
        <v>0</v>
      </c>
      <c r="E80" s="55">
        <v>0</v>
      </c>
      <c r="F80" s="55">
        <f t="shared" si="21"/>
        <v>0</v>
      </c>
      <c r="G80" s="55">
        <v>0</v>
      </c>
      <c r="H80" s="55">
        <v>0</v>
      </c>
      <c r="I80" s="57">
        <f>F80-G80</f>
        <v>0</v>
      </c>
    </row>
    <row r="81" spans="2:13" ht="14.25" customHeight="1" x14ac:dyDescent="0.15">
      <c r="B81" s="53"/>
      <c r="C81" s="3" t="s">
        <v>82</v>
      </c>
      <c r="D81" s="55">
        <v>0</v>
      </c>
      <c r="E81" s="55">
        <v>0</v>
      </c>
      <c r="F81" s="55">
        <f t="shared" si="21"/>
        <v>0</v>
      </c>
      <c r="G81" s="55">
        <v>0</v>
      </c>
      <c r="H81" s="55">
        <v>0</v>
      </c>
      <c r="I81" s="57">
        <f t="shared" si="22"/>
        <v>0</v>
      </c>
    </row>
    <row r="82" spans="2:13" ht="14.25" customHeight="1" x14ac:dyDescent="0.2">
      <c r="B82" s="53"/>
      <c r="C82" s="3" t="s">
        <v>83</v>
      </c>
      <c r="D82" s="55">
        <v>0</v>
      </c>
      <c r="E82" s="55">
        <v>0</v>
      </c>
      <c r="F82" s="55">
        <f t="shared" si="21"/>
        <v>0</v>
      </c>
      <c r="G82" s="55">
        <v>0</v>
      </c>
      <c r="H82" s="55">
        <v>0</v>
      </c>
      <c r="I82" s="57">
        <f t="shared" si="22"/>
        <v>0</v>
      </c>
      <c r="K82" s="9"/>
      <c r="M82" s="7"/>
    </row>
    <row r="83" spans="2:13" ht="14.25" customHeight="1" thickBot="1" x14ac:dyDescent="0.25">
      <c r="B83" s="53"/>
      <c r="C83" s="3" t="s">
        <v>84</v>
      </c>
      <c r="D83" s="55">
        <v>0</v>
      </c>
      <c r="E83" s="55">
        <v>0</v>
      </c>
      <c r="F83" s="55">
        <f t="shared" si="21"/>
        <v>0</v>
      </c>
      <c r="G83" s="55">
        <v>0</v>
      </c>
      <c r="H83" s="55">
        <v>0</v>
      </c>
      <c r="I83" s="57">
        <f t="shared" si="22"/>
        <v>0</v>
      </c>
      <c r="K83" s="10"/>
    </row>
    <row r="84" spans="2:13" ht="10.5" customHeight="1" thickBot="1" x14ac:dyDescent="0.2">
      <c r="B84" s="65"/>
      <c r="C84" s="66" t="s">
        <v>85</v>
      </c>
      <c r="D84" s="67">
        <f t="shared" ref="D84:I84" si="23">D12+D20+D30+D40+D50+D60+D64+D72+D76</f>
        <v>109567.79</v>
      </c>
      <c r="E84" s="67">
        <f t="shared" si="23"/>
        <v>784.61000000000024</v>
      </c>
      <c r="F84" s="67">
        <f>F12+F20+F30+F40+F50+F60+F64+F72+F76</f>
        <v>110258.14000000001</v>
      </c>
      <c r="G84" s="67">
        <f>G12+G20+G30+G40+G50+G60+G64+G72+G76</f>
        <v>70719.09</v>
      </c>
      <c r="H84" s="67">
        <f>H12+H20+H30+H40+H50+H60+H64+H72+H76</f>
        <v>71988.94</v>
      </c>
      <c r="I84" s="67">
        <f t="shared" si="23"/>
        <v>39539.050000000003</v>
      </c>
    </row>
    <row r="85" spans="2:13" x14ac:dyDescent="0.15">
      <c r="L85" s="7"/>
    </row>
    <row r="86" spans="2:13" x14ac:dyDescent="0.15">
      <c r="K86" s="7"/>
    </row>
    <row r="90" spans="2:13" x14ac:dyDescent="0.15">
      <c r="B90" s="19"/>
      <c r="C90" s="19"/>
      <c r="D90" s="19"/>
      <c r="E90" s="68"/>
      <c r="F90" s="19"/>
      <c r="G90" s="19"/>
      <c r="H90" s="68"/>
      <c r="I90" s="19"/>
    </row>
    <row r="91" spans="2:13" x14ac:dyDescent="0.15">
      <c r="B91" s="19"/>
      <c r="C91" s="19"/>
      <c r="D91" s="69"/>
      <c r="E91" s="69"/>
      <c r="F91" s="19"/>
      <c r="G91" s="19"/>
      <c r="H91" s="70"/>
      <c r="I91" s="68"/>
    </row>
    <row r="92" spans="2:13" x14ac:dyDescent="0.15">
      <c r="C92" s="14"/>
      <c r="D92" s="15"/>
      <c r="E92" s="15"/>
      <c r="G92" s="23"/>
      <c r="H92" s="23"/>
      <c r="I92" s="23"/>
      <c r="J92" s="16"/>
    </row>
    <row r="93" spans="2:13" x14ac:dyDescent="0.15">
      <c r="C93" s="17"/>
      <c r="D93" s="18"/>
      <c r="E93" s="18"/>
      <c r="G93" s="23"/>
      <c r="H93" s="23"/>
      <c r="I93" s="23"/>
      <c r="J93" s="23"/>
    </row>
    <row r="94" spans="2:13" x14ac:dyDescent="0.15">
      <c r="C94" s="18"/>
      <c r="D94" s="18"/>
      <c r="E94" s="18"/>
    </row>
    <row r="95" spans="2:13" x14ac:dyDescent="0.15">
      <c r="E95" s="11"/>
    </row>
    <row r="96" spans="2:13" x14ac:dyDescent="0.15">
      <c r="E96" s="11"/>
    </row>
  </sheetData>
  <mergeCells count="19">
    <mergeCell ref="G93:J93"/>
    <mergeCell ref="B12:C12"/>
    <mergeCell ref="B20:C20"/>
    <mergeCell ref="B30:C30"/>
    <mergeCell ref="B40:C40"/>
    <mergeCell ref="B50:C50"/>
    <mergeCell ref="B60:C60"/>
    <mergeCell ref="B64:C64"/>
    <mergeCell ref="B72:C72"/>
    <mergeCell ref="B76:C76"/>
    <mergeCell ref="G92:I92"/>
    <mergeCell ref="B3:I3"/>
    <mergeCell ref="B4:I4"/>
    <mergeCell ref="B5:I5"/>
    <mergeCell ref="B6:I6"/>
    <mergeCell ref="B7:I7"/>
    <mergeCell ref="B9:C11"/>
    <mergeCell ref="D9:H9"/>
    <mergeCell ref="I9:I10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2020-02-05T21:32:52Z</cp:lastPrinted>
  <dcterms:created xsi:type="dcterms:W3CDTF">2019-10-23T17:11:57Z</dcterms:created>
  <dcterms:modified xsi:type="dcterms:W3CDTF">2022-10-21T15:11:22Z</dcterms:modified>
</cp:coreProperties>
</file>